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975" yWindow="1515"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B6" i="4"/>
  <c r="D10" i="5" l="1"/>
  <c r="C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<sst xmlns="http://schemas.openxmlformats.org/spreadsheetml/2006/main" count="221" uniqueCount="111">
  <si>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</si>
  <si>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</si>
  <si>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</si>
  <si>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</si>
  <si>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</si>
  <si>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</si>
  <si>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</si>
  <si>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</si>
  <si>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</si>
  <si>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</si>
  <si>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</si>
  <si>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</si>
  <si>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</si>
  <si>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</si>
  <si>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</si>
  <si>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</si>
  <si>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</si>
  <si>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</si>
  <si>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</si>
  <si>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</si>
  <si>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</si>
  <si>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</si>
  <si>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</si>
  <si>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</si>
  <si>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</si>
  <si>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</si>
  <si>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</si>
  <si>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</si>
  <si>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</si>
  <si>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</si>
  <si>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</si>
  <si>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</si>
  <si>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</si>
  <si>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</si>
  <si>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</si>
  <si>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</si>
  <si>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</si>
  <si>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</si>
  <si>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</si>
  <si>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</si>
  <si>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</si>
  <si>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</si>
  <si>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</si>
  <si>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</si>
  <si>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</si>
  <si>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</si>
  <si>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</si>
  <si>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</si>
  <si>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</si>
  <si>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</si>
  <si>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</si>
  <si>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</si>
  <si>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</si>
  <si>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</si>
  <si>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</si>
  <si>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</si>
  <si>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</si>
  <si>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</si>
  <si>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</si>
  <si>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</si>
  <si>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</si>
  <si>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</si>
  <si>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</si>
  <si>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</si>
  <si>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</si>
  <si>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</si>
  <si>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</si>
  <si>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</si>
  <si>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</si>
  <si>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</si>
  <si>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</si>
  <si>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</si>
  <si>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</si>
  <si>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</si>
  <si>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</si>
  <si>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</si>
  <si>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</si>
  <si>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</si>
  <si>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</si>
  <si>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</si>
  <si>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</si>
  <si>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</si>
  <si>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</si>
  <si>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</si>
  <si>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</si>
  <si>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</si>
  <si>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</si>
  <si>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</si>
  <si>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</si>
  <si>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</si>
  <si>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</si>
  <si>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</si>
  <si>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</si>
  <si>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</si>
  <si>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</si>
  <si>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</si>
  <si>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長野県　小谷村</t>
  </si>
  <si>
    <t>法非適用</t>
  </si>
  <si>
    <t>下水道事業</t>
  </si>
  <si>
    <t>特定環境保全公共下水道</t>
  </si>
  <si>
    <t>D3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</si>
  <si>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</si>
  <si>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</si>
  <si>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</si>
  <si>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</si>
  <si>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</si>
  <si>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</si>
  <si>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</si>
  <si>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平成12年より供用を開始しているため、15年経過しているが、流入量が少ないためか管路・施設ともに良好である。しかし、今後については大規模な改修が予想されるが、使用料の大幅な増加は見込めないため、一般会計繰入金での事業実施しか考えられない。</t>
    <phoneticPr fontId="4"/>
  </si>
  <si>
    <t>　当初計画では、観光人口を7,200人と見込んでいたが、景気低迷による観光客の減少が著しく、現在日最大1,800人と大幅な差異が生じている。今後は定住人口の減少が見込まれるため、使用料の増額は見込めず一般会計からの繰入金に頼るしかない。
　起債の償還についても、33年をピークに減少するが供用開始から20年を超えるので、機器・管路の老朽化による大規模な改修事業により、起債の借入が予想される。</t>
    <phoneticPr fontId="4"/>
  </si>
  <si>
    <t>　現在公共下水道事業は、当初見込んだ使用人口をはるかに下回っているため使用料の収入が少なく、多額の一般会計繰入金により事業を行っている。
　そのため、運営状況は最小限の施設の稼働と修繕・管理にて行っているため、突発的に大きな管路・機器修繕があると平成25年のように経費回収率・汚水処理原価の数値が大幅に下がる。
 さらに、現在一般会計に計上している公共下水道事務職員の給与を、公共下水道特別会計に計上予定のため、収益的収支比率・経費回収率・汚水処理原価の数値の減少が見込まれる。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</si>
</sst>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0640512"/>
        <c:axId val="40642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0.05</c:v>
                </c:pt>
                <c:pt idx="1">
                  <c:v>0.05</c:v>
                </c:pt>
                <c:pt idx="2">
                  <c:v>0.05</c:v>
                </c:pt>
                <c:pt idx="3">
                  <c:v>7.0000000000000007E-2</c:v>
                </c:pt>
                <c:pt idx="4">
                  <c:v>0.08</c:v>
                </c:pt>
              </c:numCache>
            </c:numRef>
          </c:val>
          <c:smooth val="0"/>
        </c:ser>
        <c:dLbls>
          <c:showLegendKey val="0"/>
          <c:showVal val="0"/>
          <c:showCatName val="0"/>
          <c:showSerName val="0"/>
          <c:showPercent val="0"/>
          <c:showBubbleSize val="0"/>
        </c:dLbls>
        <c:marker val="1"/>
        <c:smooth val="0"/>
        <c:axId val="40640512"/>
        <c:axId val="40642432"/>
      </c:lineChart>
      <c:dateAx>
        <c:axId val="40640512"/>
        <c:scaling>
          <c:orientation val="minMax"/>
        </c:scaling>
        <c:delete val="1"/>
        <c:axPos val="b"/>
        <c:numFmt formatCode="ge" sourceLinked="1"/>
        <c:majorTickMark val="none"/>
        <c:minorTickMark val="none"/>
        <c:tickLblPos val="none"/>
        <c:crossAx val="40642432"/>
        <c:crosses val="autoZero"/>
        <c:auto val="1"/>
        <c:lblOffset val="100"/>
        <c:baseTimeUnit val="years"/>
      </c:dateAx>
      <c:valAx>
        <c:axId val="40642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640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9.9600000000000009</c:v>
                </c:pt>
                <c:pt idx="1">
                  <c:v>11.39</c:v>
                </c:pt>
                <c:pt idx="2">
                  <c:v>12.32</c:v>
                </c:pt>
                <c:pt idx="3">
                  <c:v>12.91</c:v>
                </c:pt>
                <c:pt idx="4">
                  <c:v>12.49</c:v>
                </c:pt>
              </c:numCache>
            </c:numRef>
          </c:val>
        </c:ser>
        <c:dLbls>
          <c:showLegendKey val="0"/>
          <c:showVal val="0"/>
          <c:showCatName val="0"/>
          <c:showSerName val="0"/>
          <c:showPercent val="0"/>
          <c:showBubbleSize val="0"/>
        </c:dLbls>
        <c:gapWidth val="150"/>
        <c:axId val="104923520"/>
        <c:axId val="104925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36.18</c:v>
                </c:pt>
                <c:pt idx="1">
                  <c:v>36.799999999999997</c:v>
                </c:pt>
                <c:pt idx="2">
                  <c:v>36.67</c:v>
                </c:pt>
                <c:pt idx="3">
                  <c:v>36.200000000000003</c:v>
                </c:pt>
                <c:pt idx="4">
                  <c:v>34.74</c:v>
                </c:pt>
              </c:numCache>
            </c:numRef>
          </c:val>
          <c:smooth val="0"/>
        </c:ser>
        <c:dLbls>
          <c:showLegendKey val="0"/>
          <c:showVal val="0"/>
          <c:showCatName val="0"/>
          <c:showSerName val="0"/>
          <c:showPercent val="0"/>
          <c:showBubbleSize val="0"/>
        </c:dLbls>
        <c:marker val="1"/>
        <c:smooth val="0"/>
        <c:axId val="104923520"/>
        <c:axId val="104925440"/>
      </c:lineChart>
      <c:dateAx>
        <c:axId val="104923520"/>
        <c:scaling>
          <c:orientation val="minMax"/>
        </c:scaling>
        <c:delete val="1"/>
        <c:axPos val="b"/>
        <c:numFmt formatCode="ge" sourceLinked="1"/>
        <c:majorTickMark val="none"/>
        <c:minorTickMark val="none"/>
        <c:tickLblPos val="none"/>
        <c:crossAx val="104925440"/>
        <c:crosses val="autoZero"/>
        <c:auto val="1"/>
        <c:lblOffset val="100"/>
        <c:baseTimeUnit val="years"/>
      </c:dateAx>
      <c:valAx>
        <c:axId val="104925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923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74.2</c:v>
                </c:pt>
                <c:pt idx="1">
                  <c:v>57.02</c:v>
                </c:pt>
                <c:pt idx="2">
                  <c:v>64.45</c:v>
                </c:pt>
                <c:pt idx="3">
                  <c:v>53.87</c:v>
                </c:pt>
                <c:pt idx="4">
                  <c:v>57.19</c:v>
                </c:pt>
              </c:numCache>
            </c:numRef>
          </c:val>
        </c:ser>
        <c:dLbls>
          <c:showLegendKey val="0"/>
          <c:showVal val="0"/>
          <c:showCatName val="0"/>
          <c:showSerName val="0"/>
          <c:showPercent val="0"/>
          <c:showBubbleSize val="0"/>
        </c:dLbls>
        <c:gapWidth val="150"/>
        <c:axId val="104955904"/>
        <c:axId val="104957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72.14</c:v>
                </c:pt>
                <c:pt idx="1">
                  <c:v>71.62</c:v>
                </c:pt>
                <c:pt idx="2">
                  <c:v>71.239999999999995</c:v>
                </c:pt>
                <c:pt idx="3">
                  <c:v>71.069999999999993</c:v>
                </c:pt>
                <c:pt idx="4">
                  <c:v>70.14</c:v>
                </c:pt>
              </c:numCache>
            </c:numRef>
          </c:val>
          <c:smooth val="0"/>
        </c:ser>
        <c:dLbls>
          <c:showLegendKey val="0"/>
          <c:showVal val="0"/>
          <c:showCatName val="0"/>
          <c:showSerName val="0"/>
          <c:showPercent val="0"/>
          <c:showBubbleSize val="0"/>
        </c:dLbls>
        <c:marker val="1"/>
        <c:smooth val="0"/>
        <c:axId val="104955904"/>
        <c:axId val="104957824"/>
      </c:lineChart>
      <c:dateAx>
        <c:axId val="104955904"/>
        <c:scaling>
          <c:orientation val="minMax"/>
        </c:scaling>
        <c:delete val="1"/>
        <c:axPos val="b"/>
        <c:numFmt formatCode="ge" sourceLinked="1"/>
        <c:majorTickMark val="none"/>
        <c:minorTickMark val="none"/>
        <c:tickLblPos val="none"/>
        <c:crossAx val="104957824"/>
        <c:crosses val="autoZero"/>
        <c:auto val="1"/>
        <c:lblOffset val="100"/>
        <c:baseTimeUnit val="years"/>
      </c:dateAx>
      <c:valAx>
        <c:axId val="104957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955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99.81</c:v>
                </c:pt>
                <c:pt idx="1">
                  <c:v>99.85</c:v>
                </c:pt>
                <c:pt idx="2">
                  <c:v>99.9</c:v>
                </c:pt>
                <c:pt idx="3">
                  <c:v>56.49</c:v>
                </c:pt>
                <c:pt idx="4">
                  <c:v>42.59</c:v>
                </c:pt>
              </c:numCache>
            </c:numRef>
          </c:val>
        </c:ser>
        <c:dLbls>
          <c:showLegendKey val="0"/>
          <c:showVal val="0"/>
          <c:showCatName val="0"/>
          <c:showSerName val="0"/>
          <c:showPercent val="0"/>
          <c:showBubbleSize val="0"/>
        </c:dLbls>
        <c:gapWidth val="150"/>
        <c:axId val="40672640"/>
        <c:axId val="406789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0672640"/>
        <c:axId val="40678912"/>
      </c:lineChart>
      <c:dateAx>
        <c:axId val="40672640"/>
        <c:scaling>
          <c:orientation val="minMax"/>
        </c:scaling>
        <c:delete val="1"/>
        <c:axPos val="b"/>
        <c:numFmt formatCode="ge" sourceLinked="1"/>
        <c:majorTickMark val="none"/>
        <c:minorTickMark val="none"/>
        <c:tickLblPos val="none"/>
        <c:crossAx val="40678912"/>
        <c:crosses val="autoZero"/>
        <c:auto val="1"/>
        <c:lblOffset val="100"/>
        <c:baseTimeUnit val="years"/>
      </c:dateAx>
      <c:valAx>
        <c:axId val="40678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672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0688640"/>
        <c:axId val="45294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0688640"/>
        <c:axId val="45294720"/>
      </c:lineChart>
      <c:dateAx>
        <c:axId val="40688640"/>
        <c:scaling>
          <c:orientation val="minMax"/>
        </c:scaling>
        <c:delete val="1"/>
        <c:axPos val="b"/>
        <c:numFmt formatCode="ge" sourceLinked="1"/>
        <c:majorTickMark val="none"/>
        <c:minorTickMark val="none"/>
        <c:tickLblPos val="none"/>
        <c:crossAx val="45294720"/>
        <c:crosses val="autoZero"/>
        <c:auto val="1"/>
        <c:lblOffset val="100"/>
        <c:baseTimeUnit val="years"/>
      </c:dateAx>
      <c:valAx>
        <c:axId val="45294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688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5326720"/>
        <c:axId val="45328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5326720"/>
        <c:axId val="45328640"/>
      </c:lineChart>
      <c:dateAx>
        <c:axId val="45326720"/>
        <c:scaling>
          <c:orientation val="minMax"/>
        </c:scaling>
        <c:delete val="1"/>
        <c:axPos val="b"/>
        <c:numFmt formatCode="ge" sourceLinked="1"/>
        <c:majorTickMark val="none"/>
        <c:minorTickMark val="none"/>
        <c:tickLblPos val="none"/>
        <c:crossAx val="45328640"/>
        <c:crosses val="autoZero"/>
        <c:auto val="1"/>
        <c:lblOffset val="100"/>
        <c:baseTimeUnit val="years"/>
      </c:dateAx>
      <c:valAx>
        <c:axId val="45328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5326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3637760"/>
        <c:axId val="103639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3637760"/>
        <c:axId val="103639680"/>
      </c:lineChart>
      <c:dateAx>
        <c:axId val="103637760"/>
        <c:scaling>
          <c:orientation val="minMax"/>
        </c:scaling>
        <c:delete val="1"/>
        <c:axPos val="b"/>
        <c:numFmt formatCode="ge" sourceLinked="1"/>
        <c:majorTickMark val="none"/>
        <c:minorTickMark val="none"/>
        <c:tickLblPos val="none"/>
        <c:crossAx val="103639680"/>
        <c:crosses val="autoZero"/>
        <c:auto val="1"/>
        <c:lblOffset val="100"/>
        <c:baseTimeUnit val="years"/>
      </c:dateAx>
      <c:valAx>
        <c:axId val="103639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637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3670144"/>
        <c:axId val="103672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3670144"/>
        <c:axId val="103672064"/>
      </c:lineChart>
      <c:dateAx>
        <c:axId val="103670144"/>
        <c:scaling>
          <c:orientation val="minMax"/>
        </c:scaling>
        <c:delete val="1"/>
        <c:axPos val="b"/>
        <c:numFmt formatCode="ge" sourceLinked="1"/>
        <c:majorTickMark val="none"/>
        <c:minorTickMark val="none"/>
        <c:tickLblPos val="none"/>
        <c:crossAx val="103672064"/>
        <c:crosses val="autoZero"/>
        <c:auto val="1"/>
        <c:lblOffset val="100"/>
        <c:baseTimeUnit val="years"/>
      </c:dateAx>
      <c:valAx>
        <c:axId val="103672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3670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4806656"/>
        <c:axId val="104825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1868.17</c:v>
                </c:pt>
                <c:pt idx="1">
                  <c:v>1835.56</c:v>
                </c:pt>
                <c:pt idx="2">
                  <c:v>1716.82</c:v>
                </c:pt>
                <c:pt idx="3">
                  <c:v>1554.05</c:v>
                </c:pt>
                <c:pt idx="4">
                  <c:v>1671.86</c:v>
                </c:pt>
              </c:numCache>
            </c:numRef>
          </c:val>
          <c:smooth val="0"/>
        </c:ser>
        <c:dLbls>
          <c:showLegendKey val="0"/>
          <c:showVal val="0"/>
          <c:showCatName val="0"/>
          <c:showSerName val="0"/>
          <c:showPercent val="0"/>
          <c:showBubbleSize val="0"/>
        </c:dLbls>
        <c:marker val="1"/>
        <c:smooth val="0"/>
        <c:axId val="104806656"/>
        <c:axId val="104825216"/>
      </c:lineChart>
      <c:dateAx>
        <c:axId val="104806656"/>
        <c:scaling>
          <c:orientation val="minMax"/>
        </c:scaling>
        <c:delete val="1"/>
        <c:axPos val="b"/>
        <c:numFmt formatCode="ge" sourceLinked="1"/>
        <c:majorTickMark val="none"/>
        <c:minorTickMark val="none"/>
        <c:tickLblPos val="none"/>
        <c:crossAx val="104825216"/>
        <c:crosses val="autoZero"/>
        <c:auto val="1"/>
        <c:lblOffset val="100"/>
        <c:baseTimeUnit val="years"/>
      </c:dateAx>
      <c:valAx>
        <c:axId val="104825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806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34.22</c:v>
                </c:pt>
                <c:pt idx="1">
                  <c:v>35.04</c:v>
                </c:pt>
                <c:pt idx="2">
                  <c:v>36.64</c:v>
                </c:pt>
                <c:pt idx="3">
                  <c:v>19.239999999999998</c:v>
                </c:pt>
                <c:pt idx="4">
                  <c:v>45.98</c:v>
                </c:pt>
              </c:numCache>
            </c:numRef>
          </c:val>
        </c:ser>
        <c:dLbls>
          <c:showLegendKey val="0"/>
          <c:showVal val="0"/>
          <c:showCatName val="0"/>
          <c:showSerName val="0"/>
          <c:showPercent val="0"/>
          <c:showBubbleSize val="0"/>
        </c:dLbls>
        <c:gapWidth val="150"/>
        <c:axId val="104850944"/>
        <c:axId val="104852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55.15</c:v>
                </c:pt>
                <c:pt idx="1">
                  <c:v>52.89</c:v>
                </c:pt>
                <c:pt idx="2">
                  <c:v>51.73</c:v>
                </c:pt>
                <c:pt idx="3">
                  <c:v>53.01</c:v>
                </c:pt>
                <c:pt idx="4">
                  <c:v>50.54</c:v>
                </c:pt>
              </c:numCache>
            </c:numRef>
          </c:val>
          <c:smooth val="0"/>
        </c:ser>
        <c:dLbls>
          <c:showLegendKey val="0"/>
          <c:showVal val="0"/>
          <c:showCatName val="0"/>
          <c:showSerName val="0"/>
          <c:showPercent val="0"/>
          <c:showBubbleSize val="0"/>
        </c:dLbls>
        <c:marker val="1"/>
        <c:smooth val="0"/>
        <c:axId val="104850944"/>
        <c:axId val="104852864"/>
      </c:lineChart>
      <c:dateAx>
        <c:axId val="104850944"/>
        <c:scaling>
          <c:orientation val="minMax"/>
        </c:scaling>
        <c:delete val="1"/>
        <c:axPos val="b"/>
        <c:numFmt formatCode="ge" sourceLinked="1"/>
        <c:majorTickMark val="none"/>
        <c:minorTickMark val="none"/>
        <c:tickLblPos val="none"/>
        <c:crossAx val="104852864"/>
        <c:crosses val="autoZero"/>
        <c:auto val="1"/>
        <c:lblOffset val="100"/>
        <c:baseTimeUnit val="years"/>
      </c:dateAx>
      <c:valAx>
        <c:axId val="104852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850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679.97</c:v>
                </c:pt>
                <c:pt idx="1">
                  <c:v>671.49</c:v>
                </c:pt>
                <c:pt idx="2">
                  <c:v>630.28</c:v>
                </c:pt>
                <c:pt idx="3">
                  <c:v>1183.79</c:v>
                </c:pt>
                <c:pt idx="4">
                  <c:v>488.31</c:v>
                </c:pt>
              </c:numCache>
            </c:numRef>
          </c:val>
        </c:ser>
        <c:dLbls>
          <c:showLegendKey val="0"/>
          <c:showVal val="0"/>
          <c:showCatName val="0"/>
          <c:showSerName val="0"/>
          <c:showPercent val="0"/>
          <c:showBubbleSize val="0"/>
        </c:dLbls>
        <c:gapWidth val="150"/>
        <c:axId val="104895232"/>
        <c:axId val="104897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283.05</c:v>
                </c:pt>
                <c:pt idx="1">
                  <c:v>300.52</c:v>
                </c:pt>
                <c:pt idx="2">
                  <c:v>310.47000000000003</c:v>
                </c:pt>
                <c:pt idx="3">
                  <c:v>299.39</c:v>
                </c:pt>
                <c:pt idx="4">
                  <c:v>320.36</c:v>
                </c:pt>
              </c:numCache>
            </c:numRef>
          </c:val>
          <c:smooth val="0"/>
        </c:ser>
        <c:dLbls>
          <c:showLegendKey val="0"/>
          <c:showVal val="0"/>
          <c:showCatName val="0"/>
          <c:showSerName val="0"/>
          <c:showPercent val="0"/>
          <c:showBubbleSize val="0"/>
        </c:dLbls>
        <c:marker val="1"/>
        <c:smooth val="0"/>
        <c:axId val="104895232"/>
        <c:axId val="104897152"/>
      </c:lineChart>
      <c:dateAx>
        <c:axId val="104895232"/>
        <c:scaling>
          <c:orientation val="minMax"/>
        </c:scaling>
        <c:delete val="1"/>
        <c:axPos val="b"/>
        <c:numFmt formatCode="ge" sourceLinked="1"/>
        <c:majorTickMark val="none"/>
        <c:minorTickMark val="none"/>
        <c:tickLblPos val="none"/>
        <c:crossAx val="104897152"/>
        <c:crosses val="autoZero"/>
        <c:auto val="1"/>
        <c:lblOffset val="100"/>
        <c:baseTimeUnit val="years"/>
      </c:dateAx>
      <c:valAx>
        <c:axId val="104897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895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【1,479.31】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【80.39】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【41.06】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【253.12】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【63.50】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election activeCell="B6" sqref="B6:AC6"/>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長野県　小谷村</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特定環境保全公共下水道</v>
      </c>
      <c r="Q8" s="46"/>
      <c r="R8" s="46"/>
      <c r="S8" s="46"/>
      <c r="T8" s="46"/>
      <c r="U8" s="46"/>
      <c r="V8" s="46"/>
      <c r="W8" s="46" t="str">
        <f>データ!L6</f>
        <v>D3</v>
      </c>
      <c r="X8" s="46"/>
      <c r="Y8" s="46"/>
      <c r="Z8" s="46"/>
      <c r="AA8" s="46"/>
      <c r="AB8" s="46"/>
      <c r="AC8" s="46"/>
      <c r="AD8" s="3"/>
      <c r="AE8" s="3"/>
      <c r="AF8" s="3"/>
      <c r="AG8" s="3"/>
      <c r="AH8" s="3"/>
      <c r="AI8" s="3"/>
      <c r="AJ8" s="3"/>
      <c r="AK8" s="3"/>
      <c r="AL8" s="47">
        <f>データ!R6</f>
        <v>3105</v>
      </c>
      <c r="AM8" s="47"/>
      <c r="AN8" s="47"/>
      <c r="AO8" s="47"/>
      <c r="AP8" s="47"/>
      <c r="AQ8" s="47"/>
      <c r="AR8" s="47"/>
      <c r="AS8" s="47"/>
      <c r="AT8" s="43">
        <f>データ!S6</f>
        <v>267.91000000000003</v>
      </c>
      <c r="AU8" s="43"/>
      <c r="AV8" s="43"/>
      <c r="AW8" s="43"/>
      <c r="AX8" s="43"/>
      <c r="AY8" s="43"/>
      <c r="AZ8" s="43"/>
      <c r="BA8" s="43"/>
      <c r="BB8" s="43">
        <f>データ!T6</f>
        <v>11.59</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10.59</v>
      </c>
      <c r="Q10" s="43"/>
      <c r="R10" s="43"/>
      <c r="S10" s="43"/>
      <c r="T10" s="43"/>
      <c r="U10" s="43"/>
      <c r="V10" s="43"/>
      <c r="W10" s="43">
        <f>データ!P6</f>
        <v>69.489999999999995</v>
      </c>
      <c r="X10" s="43"/>
      <c r="Y10" s="43"/>
      <c r="Z10" s="43"/>
      <c r="AA10" s="43"/>
      <c r="AB10" s="43"/>
      <c r="AC10" s="43"/>
      <c r="AD10" s="47">
        <f>データ!Q6</f>
        <v>3800</v>
      </c>
      <c r="AE10" s="47"/>
      <c r="AF10" s="47"/>
      <c r="AG10" s="47"/>
      <c r="AH10" s="47"/>
      <c r="AI10" s="47"/>
      <c r="AJ10" s="47"/>
      <c r="AK10" s="2"/>
      <c r="AL10" s="47">
        <f>データ!U6</f>
        <v>327</v>
      </c>
      <c r="AM10" s="47"/>
      <c r="AN10" s="47"/>
      <c r="AO10" s="47"/>
      <c r="AP10" s="47"/>
      <c r="AQ10" s="47"/>
      <c r="AR10" s="47"/>
      <c r="AS10" s="47"/>
      <c r="AT10" s="43">
        <f>データ!V6</f>
        <v>0.34</v>
      </c>
      <c r="AU10" s="43"/>
      <c r="AV10" s="43"/>
      <c r="AW10" s="43"/>
      <c r="AX10" s="43"/>
      <c r="AY10" s="43"/>
      <c r="AZ10" s="43"/>
      <c r="BA10" s="43"/>
      <c r="BB10" s="43">
        <f>データ!W6</f>
        <v>961.76</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110</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108</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109</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B501"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204862</v>
      </c>
      <c r="D6" s="31">
        <f t="shared" si="3"/>
        <v>47</v>
      </c>
      <c r="E6" s="31">
        <f t="shared" si="3"/>
        <v>17</v>
      </c>
      <c r="F6" s="31">
        <f t="shared" si="3"/>
        <v>4</v>
      </c>
      <c r="G6" s="31">
        <f t="shared" si="3"/>
        <v>0</v>
      </c>
      <c r="H6" s="31" t="str">
        <f t="shared" si="3"/>
        <v>長野県　小谷村</v>
      </c>
      <c r="I6" s="31" t="str">
        <f t="shared" si="3"/>
        <v>法非適用</v>
      </c>
      <c r="J6" s="31" t="str">
        <f t="shared" si="3"/>
        <v>下水道事業</v>
      </c>
      <c r="K6" s="31" t="str">
        <f t="shared" si="3"/>
        <v>特定環境保全公共下水道</v>
      </c>
      <c r="L6" s="31" t="str">
        <f t="shared" si="3"/>
        <v>D3</v>
      </c>
      <c r="M6" s="32" t="str">
        <f t="shared" si="3"/>
        <v>-</v>
      </c>
      <c r="N6" s="32" t="str">
        <f t="shared" si="3"/>
        <v>該当数値なし</v>
      </c>
      <c r="O6" s="32">
        <f t="shared" si="3"/>
        <v>10.59</v>
      </c>
      <c r="P6" s="32">
        <f t="shared" si="3"/>
        <v>69.489999999999995</v>
      </c>
      <c r="Q6" s="32">
        <f t="shared" si="3"/>
        <v>3800</v>
      </c>
      <c r="R6" s="32">
        <f t="shared" si="3"/>
        <v>3105</v>
      </c>
      <c r="S6" s="32">
        <f t="shared" si="3"/>
        <v>267.91000000000003</v>
      </c>
      <c r="T6" s="32">
        <f t="shared" si="3"/>
        <v>11.59</v>
      </c>
      <c r="U6" s="32">
        <f t="shared" si="3"/>
        <v>327</v>
      </c>
      <c r="V6" s="32">
        <f t="shared" si="3"/>
        <v>0.34</v>
      </c>
      <c r="W6" s="32">
        <f t="shared" si="3"/>
        <v>961.76</v>
      </c>
      <c r="X6" s="33">
        <f>IF(X7="",NA(),X7)</f>
        <v>99.81</v>
      </c>
      <c r="Y6" s="33">
        <f t="shared" ref="Y6:AG6" si="4">IF(Y7="",NA(),Y7)</f>
        <v>99.85</v>
      </c>
      <c r="Z6" s="33">
        <f t="shared" si="4"/>
        <v>99.9</v>
      </c>
      <c r="AA6" s="33">
        <f t="shared" si="4"/>
        <v>56.49</v>
      </c>
      <c r="AB6" s="33">
        <f t="shared" si="4"/>
        <v>42.59</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2">
        <f t="shared" ref="BF6:BN6" si="7">IF(BF7="",NA(),BF7)</f>
        <v>0</v>
      </c>
      <c r="BG6" s="32">
        <f t="shared" si="7"/>
        <v>0</v>
      </c>
      <c r="BH6" s="32">
        <f t="shared" si="7"/>
        <v>0</v>
      </c>
      <c r="BI6" s="32">
        <f t="shared" si="7"/>
        <v>0</v>
      </c>
      <c r="BJ6" s="33">
        <f t="shared" si="7"/>
        <v>1868.17</v>
      </c>
      <c r="BK6" s="33">
        <f t="shared" si="7"/>
        <v>1835.56</v>
      </c>
      <c r="BL6" s="33">
        <f t="shared" si="7"/>
        <v>1716.82</v>
      </c>
      <c r="BM6" s="33">
        <f t="shared" si="7"/>
        <v>1554.05</v>
      </c>
      <c r="BN6" s="33">
        <f t="shared" si="7"/>
        <v>1671.86</v>
      </c>
      <c r="BO6" s="32" t="str">
        <f>IF(BO7="","",IF(BO7="-","【-】","【"&amp;SUBSTITUTE(TEXT(BO7,"#,##0.00"),"-","△")&amp;"】"))</f>
        <v>【1,479.31】</v>
      </c>
      <c r="BP6" s="33">
        <f>IF(BP7="",NA(),BP7)</f>
        <v>34.22</v>
      </c>
      <c r="BQ6" s="33">
        <f t="shared" ref="BQ6:BY6" si="8">IF(BQ7="",NA(),BQ7)</f>
        <v>35.04</v>
      </c>
      <c r="BR6" s="33">
        <f t="shared" si="8"/>
        <v>36.64</v>
      </c>
      <c r="BS6" s="33">
        <f t="shared" si="8"/>
        <v>19.239999999999998</v>
      </c>
      <c r="BT6" s="33">
        <f t="shared" si="8"/>
        <v>45.98</v>
      </c>
      <c r="BU6" s="33">
        <f t="shared" si="8"/>
        <v>55.15</v>
      </c>
      <c r="BV6" s="33">
        <f t="shared" si="8"/>
        <v>52.89</v>
      </c>
      <c r="BW6" s="33">
        <f t="shared" si="8"/>
        <v>51.73</v>
      </c>
      <c r="BX6" s="33">
        <f t="shared" si="8"/>
        <v>53.01</v>
      </c>
      <c r="BY6" s="33">
        <f t="shared" si="8"/>
        <v>50.54</v>
      </c>
      <c r="BZ6" s="32" t="str">
        <f>IF(BZ7="","",IF(BZ7="-","【-】","【"&amp;SUBSTITUTE(TEXT(BZ7,"#,##0.00"),"-","△")&amp;"】"))</f>
        <v>【63.50】</v>
      </c>
      <c r="CA6" s="33">
        <f>IF(CA7="",NA(),CA7)</f>
        <v>679.97</v>
      </c>
      <c r="CB6" s="33">
        <f t="shared" ref="CB6:CJ6" si="9">IF(CB7="",NA(),CB7)</f>
        <v>671.49</v>
      </c>
      <c r="CC6" s="33">
        <f t="shared" si="9"/>
        <v>630.28</v>
      </c>
      <c r="CD6" s="33">
        <f t="shared" si="9"/>
        <v>1183.79</v>
      </c>
      <c r="CE6" s="33">
        <f t="shared" si="9"/>
        <v>488.31</v>
      </c>
      <c r="CF6" s="33">
        <f t="shared" si="9"/>
        <v>283.05</v>
      </c>
      <c r="CG6" s="33">
        <f t="shared" si="9"/>
        <v>300.52</v>
      </c>
      <c r="CH6" s="33">
        <f t="shared" si="9"/>
        <v>310.47000000000003</v>
      </c>
      <c r="CI6" s="33">
        <f t="shared" si="9"/>
        <v>299.39</v>
      </c>
      <c r="CJ6" s="33">
        <f t="shared" si="9"/>
        <v>320.36</v>
      </c>
      <c r="CK6" s="32" t="str">
        <f>IF(CK7="","",IF(CK7="-","【-】","【"&amp;SUBSTITUTE(TEXT(CK7,"#,##0.00"),"-","△")&amp;"】"))</f>
        <v>【253.12】</v>
      </c>
      <c r="CL6" s="33">
        <f>IF(CL7="",NA(),CL7)</f>
        <v>9.9600000000000009</v>
      </c>
      <c r="CM6" s="33">
        <f t="shared" ref="CM6:CU6" si="10">IF(CM7="",NA(),CM7)</f>
        <v>11.39</v>
      </c>
      <c r="CN6" s="33">
        <f t="shared" si="10"/>
        <v>12.32</v>
      </c>
      <c r="CO6" s="33">
        <f t="shared" si="10"/>
        <v>12.91</v>
      </c>
      <c r="CP6" s="33">
        <f t="shared" si="10"/>
        <v>12.49</v>
      </c>
      <c r="CQ6" s="33">
        <f t="shared" si="10"/>
        <v>36.18</v>
      </c>
      <c r="CR6" s="33">
        <f t="shared" si="10"/>
        <v>36.799999999999997</v>
      </c>
      <c r="CS6" s="33">
        <f t="shared" si="10"/>
        <v>36.67</v>
      </c>
      <c r="CT6" s="33">
        <f t="shared" si="10"/>
        <v>36.200000000000003</v>
      </c>
      <c r="CU6" s="33">
        <f t="shared" si="10"/>
        <v>34.74</v>
      </c>
      <c r="CV6" s="32" t="str">
        <f>IF(CV7="","",IF(CV7="-","【-】","【"&amp;SUBSTITUTE(TEXT(CV7,"#,##0.00"),"-","△")&amp;"】"))</f>
        <v>【41.06】</v>
      </c>
      <c r="CW6" s="33">
        <f>IF(CW7="",NA(),CW7)</f>
        <v>74.2</v>
      </c>
      <c r="CX6" s="33">
        <f t="shared" ref="CX6:DF6" si="11">IF(CX7="",NA(),CX7)</f>
        <v>57.02</v>
      </c>
      <c r="CY6" s="33">
        <f t="shared" si="11"/>
        <v>64.45</v>
      </c>
      <c r="CZ6" s="33">
        <f t="shared" si="11"/>
        <v>53.87</v>
      </c>
      <c r="DA6" s="33">
        <f t="shared" si="11"/>
        <v>57.19</v>
      </c>
      <c r="DB6" s="33">
        <f t="shared" si="11"/>
        <v>72.14</v>
      </c>
      <c r="DC6" s="33">
        <f t="shared" si="11"/>
        <v>71.62</v>
      </c>
      <c r="DD6" s="33">
        <f t="shared" si="11"/>
        <v>71.239999999999995</v>
      </c>
      <c r="DE6" s="33">
        <f t="shared" si="11"/>
        <v>71.069999999999993</v>
      </c>
      <c r="DF6" s="33">
        <f t="shared" si="11"/>
        <v>70.14</v>
      </c>
      <c r="DG6" s="32" t="str">
        <f>IF(DG7="","",IF(DG7="-","【-】","【"&amp;SUBSTITUTE(TEXT(DG7,"#,##0.00"),"-","△")&amp;"】"))</f>
        <v>【80.39】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0.05</v>
      </c>
      <c r="EJ6" s="33">
        <f t="shared" si="14"/>
        <v>0.05</v>
      </c>
      <c r="EK6" s="33">
        <f t="shared" si="14"/>
        <v>0.05</v>
      </c>
      <c r="EL6" s="33">
        <f t="shared" si="14"/>
        <v>7.0000000000000007E-2</v>
      </c>
      <c r="EM6" s="33">
        <f t="shared" si="14"/>
        <v>0.08</v>
      </c>
      <c r="EN6" s="32" t="str">
        <f>IF(EN7="","",IF(EN7="-","【-】","【"&amp;SUBSTITUTE(TEXT(EN7,"#,##0.00"),"-","△")&amp;"】"))</f>
        <v>【0.05】</v>
      </c>
    </row>
    <row r="7" spans="1:144" s="34" customFormat="1">
      <c r="A7" s="26"/>
      <c r="B7" s="35">
        <v>2014</v>
      </c>
      <c r="C7" s="35">
        <v>204862</v>
      </c>
      <c r="D7" s="35">
        <v>47</v>
      </c>
      <c r="E7" s="35">
        <v>17</v>
      </c>
      <c r="F7" s="35">
        <v>4</v>
      </c>
      <c r="G7" s="35">
        <v>0</v>
      </c>
      <c r="H7" s="35" t="s">
        <v>96</v>
      </c>
      <c r="I7" s="35" t="s">
        <v>97</v>
      </c>
      <c r="J7" s="35" t="s">
        <v>98</v>
      </c>
      <c r="K7" s="35" t="s">
        <v>99</v>
      </c>
      <c r="L7" s="35" t="s">
        <v>100</v>
      </c>
      <c r="M7" s="36" t="s">
        <v>101</v>
      </c>
      <c r="N7" s="36" t="s">
        <v>102</v>
      </c>
      <c r="O7" s="36">
        <v>10.59</v>
      </c>
      <c r="P7" s="36">
        <v>69.489999999999995</v>
      </c>
      <c r="Q7" s="36">
        <v>3800</v>
      </c>
      <c r="R7" s="36">
        <v>3105</v>
      </c>
      <c r="S7" s="36">
        <v>267.91000000000003</v>
      </c>
      <c r="T7" s="36">
        <v>11.59</v>
      </c>
      <c r="U7" s="36">
        <v>327</v>
      </c>
      <c r="V7" s="36">
        <v>0.34</v>
      </c>
      <c r="W7" s="36">
        <v>961.76</v>
      </c>
      <c r="X7" s="36">
        <v>99.81</v>
      </c>
      <c r="Y7" s="36">
        <v>99.85</v>
      </c>
      <c r="Z7" s="36">
        <v>99.9</v>
      </c>
      <c r="AA7" s="36">
        <v>56.49</v>
      </c>
      <c r="AB7" s="36">
        <v>42.59</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0</v>
      </c>
      <c r="BG7" s="36">
        <v>0</v>
      </c>
      <c r="BH7" s="36">
        <v>0</v>
      </c>
      <c r="BI7" s="36">
        <v>0</v>
      </c>
      <c r="BJ7" s="36">
        <v>1868.17</v>
      </c>
      <c r="BK7" s="36">
        <v>1835.56</v>
      </c>
      <c r="BL7" s="36">
        <v>1716.82</v>
      </c>
      <c r="BM7" s="36">
        <v>1554.05</v>
      </c>
      <c r="BN7" s="36">
        <v>1671.86</v>
      </c>
      <c r="BO7" s="36">
        <v>1479.31</v>
      </c>
      <c r="BP7" s="36">
        <v>34.22</v>
      </c>
      <c r="BQ7" s="36">
        <v>35.04</v>
      </c>
      <c r="BR7" s="36">
        <v>36.64</v>
      </c>
      <c r="BS7" s="36">
        <v>19.239999999999998</v>
      </c>
      <c r="BT7" s="36">
        <v>45.98</v>
      </c>
      <c r="BU7" s="36">
        <v>55.15</v>
      </c>
      <c r="BV7" s="36">
        <v>52.89</v>
      </c>
      <c r="BW7" s="36">
        <v>51.73</v>
      </c>
      <c r="BX7" s="36">
        <v>53.01</v>
      </c>
      <c r="BY7" s="36">
        <v>50.54</v>
      </c>
      <c r="BZ7" s="36">
        <v>63.5</v>
      </c>
      <c r="CA7" s="36">
        <v>679.97</v>
      </c>
      <c r="CB7" s="36">
        <v>671.49</v>
      </c>
      <c r="CC7" s="36">
        <v>630.28</v>
      </c>
      <c r="CD7" s="36">
        <v>1183.79</v>
      </c>
      <c r="CE7" s="36">
        <v>488.31</v>
      </c>
      <c r="CF7" s="36">
        <v>283.05</v>
      </c>
      <c r="CG7" s="36">
        <v>300.52</v>
      </c>
      <c r="CH7" s="36">
        <v>310.47000000000003</v>
      </c>
      <c r="CI7" s="36">
        <v>299.39</v>
      </c>
      <c r="CJ7" s="36">
        <v>320.36</v>
      </c>
      <c r="CK7" s="36">
        <v>253.12</v>
      </c>
      <c r="CL7" s="36">
        <v>9.9600000000000009</v>
      </c>
      <c r="CM7" s="36">
        <v>11.39</v>
      </c>
      <c r="CN7" s="36">
        <v>12.32</v>
      </c>
      <c r="CO7" s="36">
        <v>12.91</v>
      </c>
      <c r="CP7" s="36">
        <v>12.49</v>
      </c>
      <c r="CQ7" s="36">
        <v>36.18</v>
      </c>
      <c r="CR7" s="36">
        <v>36.799999999999997</v>
      </c>
      <c r="CS7" s="36">
        <v>36.67</v>
      </c>
      <c r="CT7" s="36">
        <v>36.200000000000003</v>
      </c>
      <c r="CU7" s="36">
        <v>34.74</v>
      </c>
      <c r="CV7" s="36">
        <v>41.06</v>
      </c>
      <c r="CW7" s="36">
        <v>74.2</v>
      </c>
      <c r="CX7" s="36">
        <v>57.02</v>
      </c>
      <c r="CY7" s="36">
        <v>64.45</v>
      </c>
      <c r="CZ7" s="36">
        <v>53.87</v>
      </c>
      <c r="DA7" s="36">
        <v>57.19</v>
      </c>
      <c r="DB7" s="36">
        <v>72.14</v>
      </c>
      <c r="DC7" s="36">
        <v>71.62</v>
      </c>
      <c r="DD7" s="36">
        <v>71.239999999999995</v>
      </c>
      <c r="DE7" s="36">
        <v>71.069999999999993</v>
      </c>
      <c r="DF7" s="36">
        <v>70.14</v>
      </c>
      <c r="DG7" s="36">
        <v>80.39</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0.05</v>
      </c>
      <c r="EJ7" s="36">
        <v>0.05</v>
      </c>
      <c r="EK7" s="36">
        <v>0.05</v>
      </c>
      <c r="EL7" s="36">
        <v>7.0000000000000007E-2</v>
      </c>
      <c r="EM7" s="36">
        <v>0.08</v>
      </c>
      <c r="EN7" s="36">
        <v>0.05</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cp:lastPrinted>2016-02-23T23:57:40Z</cp:lastPrinted>
  <dcterms:created xsi:type="dcterms:W3CDTF">2016-02-03T09:03:48Z</dcterms:created>
  <dcterms:modified xsi:type="dcterms:W3CDTF">2016-03-02T00:57:10Z</dcterms:modified>
</cp:coreProperties>
</file>